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35" windowHeight="76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<sst xmlns="http://schemas.openxmlformats.org/spreadsheetml/2006/main" count="31" uniqueCount="27">
  <si>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Crédito de ICMS</t>
  </si>
  <si>
    <t>Pauta ST</t>
  </si>
  <si>
    <t>Este valor é informado pela contabilidade. Exemplo: dentro de MG a base é 18%</t>
  </si>
  <si>
    <t>MVA ST</t>
  </si>
  <si>
    <t>Alíquota de MVA</t>
  </si>
  <si>
    <t>Base do ICMS ST</t>
  </si>
  <si>
    <t>Alíquota do ICMS ST</t>
  </si>
  <si>
    <t>ICMS ST devedor</t>
  </si>
  <si>
    <t>Valor do ICMS ST</t>
  </si>
  <si>
    <t>Valor total</t>
  </si>
  <si>
    <t>Desconto</t>
  </si>
  <si>
    <t>Frete + Seguro + Despesas</t>
  </si>
  <si>
    <t>Base de cálculo</t>
  </si>
  <si>
    <t>Valor do ICMS credor</t>
  </si>
  <si>
    <t>Alíquota de ICMS</t>
  </si>
  <si>
    <t>Alíquota do imposto do ICMS ST</t>
  </si>
  <si>
    <t>Dados do ítem</t>
  </si>
  <si>
    <t>Quantidade</t>
  </si>
  <si>
    <t>Copiar o valor gerado pela planilha no staff500</t>
  </si>
  <si>
    <t>Digitar o valor somente na planilha</t>
  </si>
  <si>
    <t>Digitar o valor na planilha e no Staff500.</t>
  </si>
  <si>
    <t>Os valores necessários são encontrados 
na consulta completa da NF-e no site da SEFAZ.</t>
  </si>
  <si>
    <t>Notas:</t>
  </si>
  <si>
    <t>Legenda:</t>
  </si>
  <si>
    <t>Senha da planilha: não há senha. Deixe o campo em branco. 
Normalmente não há necessidade de desbloquear. Basta usar os campos desbloqueados por padrão.</t>
  </si>
  <si>
    <t>Fórmula para pauta 01</t>
  </si>
  <si>
    <t>Fórmula para pauta 02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</si>
</sst>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8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 wrapText="1"/>
    </xf>
    <xf numFmtId="0" fontId="33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0" fontId="0" fillId="23" borderId="16" xfId="0" applyFill="1" applyBorder="1" applyAlignment="1">
      <alignment/>
    </xf>
    <xf numFmtId="166" fontId="0" fillId="28" borderId="18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0">
      <selection activeCell="A27" sqref="A27"/>
    </sheetView>
  </sheetViews>
  <sheetFormatPr defaultColWidth="9.140625" defaultRowHeight="15"/>
  <cols>
    <col min="1" max="1" width="44.00390625" style="1" customWidth="1"/>
    <col min="2" max="2" width="9.00390625" style="1" bestFit="1" customWidth="1"/>
    <col min="3" max="3" width="73.28125" style="1" bestFit="1" customWidth="1"/>
    <col min="4" max="4" width="19.7109375" style="1" bestFit="1" customWidth="1"/>
    <col min="5" max="16384" width="9.140625" style="1" customWidth="1"/>
  </cols>
  <sheetData>
    <row r="1" ht="15">
      <c r="A1" s="4" t="s">
        <v>23</v>
      </c>
    </row>
    <row r="2" ht="15">
      <c r="A2" s="5" t="s">
        <v>19</v>
      </c>
    </row>
    <row r="3" ht="15">
      <c r="A3" s="6" t="s">
        <v>18</v>
      </c>
    </row>
    <row r="4" ht="15">
      <c r="A4" s="7" t="s">
        <v>20</v>
      </c>
    </row>
    <row r="5" ht="15">
      <c r="A5" s="3"/>
    </row>
    <row r="6" ht="15">
      <c r="A6" s="3"/>
    </row>
    <row r="7" ht="15">
      <c r="A7" s="4" t="s">
        <v>22</v>
      </c>
    </row>
    <row r="8" ht="30">
      <c r="A8" s="8" t="s">
        <v>21</v>
      </c>
    </row>
    <row r="9" ht="15">
      <c r="A9" s="9"/>
    </row>
    <row r="10" ht="75">
      <c r="A10" s="10" t="s">
        <v>24</v>
      </c>
    </row>
    <row r="12" spans="1:2" ht="15">
      <c r="A12" s="11" t="s">
        <v>16</v>
      </c>
      <c r="B12" s="12"/>
    </row>
    <row r="13" spans="1:2" ht="15">
      <c r="A13" s="13" t="s">
        <v>9</v>
      </c>
      <c r="B13" s="14">
        <v>12.6</v>
      </c>
    </row>
    <row r="14" spans="1:2" ht="15">
      <c r="A14" s="13" t="s">
        <v>10</v>
      </c>
      <c r="B14" s="14">
        <v>1.26</v>
      </c>
    </row>
    <row r="15" spans="1:2" ht="15">
      <c r="A15" s="13" t="s">
        <v>11</v>
      </c>
      <c r="B15" s="14">
        <v>0</v>
      </c>
    </row>
    <row r="16" spans="1:2" ht="15">
      <c r="A16" s="15" t="s">
        <v>17</v>
      </c>
      <c r="B16" s="16">
        <v>20</v>
      </c>
    </row>
    <row r="18" spans="1:2" ht="15">
      <c r="A18" s="11" t="s">
        <v>0</v>
      </c>
      <c r="B18" s="12"/>
    </row>
    <row r="19" spans="1:3" ht="15">
      <c r="A19" s="13" t="s">
        <v>14</v>
      </c>
      <c r="B19" s="14">
        <v>18</v>
      </c>
      <c r="C19" s="1" t="s">
        <v>2</v>
      </c>
    </row>
    <row r="20" spans="1:2" ht="15">
      <c r="A20" s="13" t="s">
        <v>12</v>
      </c>
      <c r="B20" s="17">
        <f>B13-B14+B15</f>
        <v>11.34</v>
      </c>
    </row>
    <row r="21" spans="1:2" ht="15">
      <c r="A21" s="15" t="s">
        <v>13</v>
      </c>
      <c r="B21" s="19">
        <f>B20*(B19/100)</f>
        <v>2.0412</v>
      </c>
    </row>
    <row r="23" spans="1:2" ht="15">
      <c r="A23" s="11" t="s">
        <v>1</v>
      </c>
      <c r="B23" s="12"/>
    </row>
    <row r="24" spans="1:2" ht="15">
      <c r="A24" s="13" t="s">
        <v>8</v>
      </c>
      <c r="B24" s="20">
        <v>1.14</v>
      </c>
    </row>
    <row r="25" spans="1:5" ht="15">
      <c r="A25" s="13" t="s">
        <v>15</v>
      </c>
      <c r="B25" s="14">
        <v>18</v>
      </c>
      <c r="C25" s="1" t="s">
        <v>2</v>
      </c>
      <c r="E25" s="2"/>
    </row>
    <row r="26" spans="1:2" ht="15">
      <c r="A26" s="13" t="s">
        <v>25</v>
      </c>
      <c r="B26" s="18">
        <f>B24+B21</f>
        <v>3.1811999999999996</v>
      </c>
    </row>
    <row r="27" spans="1:2" ht="15">
      <c r="A27" s="13" t="s">
        <v>26</v>
      </c>
      <c r="B27" s="17">
        <f>B26/B25*100</f>
        <v>17.67333333333333</v>
      </c>
    </row>
    <row r="28" spans="1:2" ht="15">
      <c r="A28" s="15" t="s">
        <v>1</v>
      </c>
      <c r="B28" s="21">
        <f>B27/B16</f>
        <v>0.8836666666666664</v>
      </c>
    </row>
    <row r="30" spans="1:2" ht="15">
      <c r="A30" s="11" t="s">
        <v>3</v>
      </c>
      <c r="B30" s="12"/>
    </row>
    <row r="31" spans="1:2" ht="15">
      <c r="A31" s="13" t="s">
        <v>4</v>
      </c>
      <c r="B31" s="14">
        <v>56</v>
      </c>
    </row>
    <row r="32" spans="1:2" ht="15">
      <c r="A32" s="13" t="s">
        <v>5</v>
      </c>
      <c r="B32" s="18">
        <f>B20+(B20*(B31/100))</f>
        <v>17.6904</v>
      </c>
    </row>
    <row r="33" spans="1:3" ht="15">
      <c r="A33" s="13" t="s">
        <v>6</v>
      </c>
      <c r="B33" s="14">
        <v>18</v>
      </c>
      <c r="C33" s="1" t="s">
        <v>2</v>
      </c>
    </row>
    <row r="34" spans="1:2" ht="15">
      <c r="A34" s="13" t="s">
        <v>7</v>
      </c>
      <c r="B34" s="17">
        <f>B32*(B33/100)</f>
        <v>3.184272</v>
      </c>
    </row>
    <row r="35" spans="1:2" ht="15">
      <c r="A35" s="15" t="s">
        <v>8</v>
      </c>
      <c r="B35" s="22">
        <f>B34-B21</f>
        <v>1.143072</v>
      </c>
    </row>
  </sheetData>
  <sheetProtection/>
  <protectedRanges>
    <protectedRange sqref="B13:B16 B19 B24 B25 B31 B33" name="Intervalo1"/>
  </protectedRange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2011-10-07T15:23:09Z</dcterms:created>
  <dcterms:modified xsi:type="dcterms:W3CDTF">2011-10-07T17:20:45Z</dcterms:modified>
  <cp:category/>
  <cp:version/>
  <cp:contentType/>
  <cp:contentStatus/>
</cp:coreProperties>
</file>